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BRENDA 2021-2024\CUENTA PUBLICA 2022\I TRIMESTRE 2022\LDF\"/>
    </mc:Choice>
  </mc:AlternateContent>
  <xr:revisionPtr revIDLastSave="0" documentId="8_{5648CE08-0A06-4687-8C61-4B739F92281C}" xr6:coauthVersionLast="47" xr6:coauthVersionMax="47" xr10:uidLastSave="{00000000-0000-0000-0000-000000000000}"/>
  <bookViews>
    <workbookView xWindow="0" yWindow="0" windowWidth="20490" windowHeight="1092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5" i="4" l="1"/>
  <c r="G24" i="4" s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<sst xmlns="http://schemas.openxmlformats.org/spreadsheetml/2006/main" count="495" uniqueCount="344">
  <si>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</si>
  <si>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</si>
  <si>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</si>
  <si>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</si>
  <si>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</si>
  <si>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</si>
  <si>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</si>
  <si>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</si>
  <si>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</si>
  <si>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</si>
  <si>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</si>
  <si>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</si>
  <si>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</si>
  <si>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</si>
  <si>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</si>
  <si>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</si>
  <si>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</si>
  <si>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</si>
  <si>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</si>
  <si>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</si>
  <si>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</si>
  <si>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</si>
  <si>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</si>
  <si>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</si>
  <si>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</si>
  <si>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</si>
  <si>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</si>
  <si>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</si>
  <si>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</si>
  <si>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</si>
  <si>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</si>
  <si>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</si>
  <si>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</si>
  <si>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</si>
  <si>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</si>
  <si>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</si>
  <si>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</si>
  <si>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</si>
  <si>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</si>
  <si>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</si>
  <si>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</si>
  <si>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</si>
  <si>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</si>
  <si>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</si>
  <si>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</si>
  <si>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</si>
  <si>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</si>
  <si>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</si>
  <si>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</si>
  <si>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</si>
  <si>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</si>
  <si>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</si>
  <si>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</si>
  <si>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</si>
  <si>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</si>
  <si>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</si>
  <si>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</si>
  <si>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</si>
  <si>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</si>
  <si>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</si>
  <si>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</si>
  <si>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</si>
  <si>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</si>
  <si>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</si>
  <si>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</si>
  <si>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</si>
  <si>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</si>
  <si>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</si>
  <si>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</si>
  <si>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</si>
  <si>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</si>
  <si>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</si>
  <si>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</si>
  <si>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</si>
  <si>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</si>
  <si>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</si>
  <si>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</si>
  <si>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</si>
  <si>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</si>
  <si>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</si>
  <si>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</si>
  <si>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</si>
  <si>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</si>
  <si>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</si>
  <si>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</si>
  <si>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</si>
  <si>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</si>
  <si>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</si>
  <si>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</si>
  <si>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</si>
  <si>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</si>
  <si>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</si>
  <si>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</si>
  <si>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</si>
  <si>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</si>
  <si>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</si>
  <si>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</si>
  <si>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</si>
  <si>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</si>
  <si>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</si>
  <si>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</si>
  <si>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</si>
  <si>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</si>
  <si>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</si>
  <si>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</si>
  <si>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</si>
  <si>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</si>
  <si>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</si>
  <si>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</si>
  <si>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</si>
  <si>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</si>
  <si>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</si>
  <si>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</si>
  <si>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</si>
  <si>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</si>
  <si>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</si>
  <si>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</si>
  <si>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</si>
  <si>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</si>
  <si>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</si>
  <si>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</si>
  <si>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</si>
  <si>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</si>
  <si>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</si>
  <si>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</si>
  <si>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</si>
  <si>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</si>
  <si>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</si>
  <si>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</si>
  <si>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</si>
  <si>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</si>
  <si>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</si>
  <si>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</si>
  <si>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</si>
  <si>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</si>
  <si>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</si>
  <si>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</si>
  <si>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</si>
  <si>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</si>
  <si>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</si>
  <si>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</si>
  <si>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</si>
  <si>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</si>
  <si>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</si>
  <si>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</si>
  <si>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</si>
  <si>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</si>
  <si>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</si>
  <si>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</si>
  <si>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</si>
  <si>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</si>
  <si>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</si>
  <si>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</si>
  <si>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</si>
  <si>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</si>
  <si>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</si>
  <si>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</si>
  <si>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</si>
  <si>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</si>
  <si>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</si>
  <si>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</si>
  <si>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</si>
  <si>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</si>
  <si>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</si>
  <si>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</si>
  <si>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</si>
  <si>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</si>
  <si>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</si>
  <si>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</si>
  <si>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</si>
  <si>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</si>
  <si>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</si>
  <si>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</si>
  <si>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</si>
  <si>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</si>
  <si>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</si>
  <si>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</si>
  <si>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</si>
  <si>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</si>
  <si>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</si>
  <si>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</si>
  <si>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</si>
  <si>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</si>
  <si>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</si>
  <si>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</si>
  <si>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</si>
  <si>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</si>
  <si>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</si>
  <si>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</si>
  <si>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</si>
  <si>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</si>
  <si>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</si>
  <si>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</si>
  <si>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</si>
  <si>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</si>
  <si>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</si>
  <si>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</si>
  <si>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</si>
  <si>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</si>
  <si>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</si>
  <si>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</si>
  <si>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</si>
  <si>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</si>
  <si>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</si>
  <si>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</si>
  <si>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</si>
  <si>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</si>
  <si>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</si>
  <si>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</si>
  <si>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</si>
  <si>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</si>
  <si>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</si>
  <si>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</si>
  <si>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</si>
  <si>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</si>
  <si>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</si>
  <si>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</si>
  <si>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</si>
  <si>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</si>
  <si>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</si>
  <si>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</si>
  <si>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</si>
  <si>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</si>
  <si>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</si>
  <si>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</si>
  <si>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</si>
  <si>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</si>
  <si>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</si>
  <si>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</si>
  <si>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</si>
  <si>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</si>
  <si>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</si>
  <si>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</si>
  <si>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</si>
  <si>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</si>
  <si>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</si>
  <si>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</si>
  <si>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</si>
  <si>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</si>
  <si>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</si>
  <si>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</si>
  <si>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</si>
  <si>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</si>
  <si>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</si>
  <si>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</si>
  <si>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</si>
  <si>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</si>
  <si>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</si>
  <si>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</si>
  <si>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</si>
  <si>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</si>
  <si>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</si>
  <si>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</si>
  <si>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</si>
  <si>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</si>
  <si>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</si>
  <si>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</si>
  <si>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</si>
  <si>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</si>
  <si>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</si>
  <si>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</si>
  <si>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</si>
  <si>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</si>
  <si>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</si>
  <si>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</si>
  <si>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</si>
  <si>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</si>
  <si>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</si>
  <si>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</si>
  <si>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</si>
  <si>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</si>
  <si>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</si>
  <si>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</si>
  <si>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</si>
  <si>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</si>
  <si>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</si>
  <si>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</si>
  <si>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</si>
  <si>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</si>
  <si>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</si>
  <si>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</si>
  <si>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</si>
  <si>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</si>
  <si>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</si>
  <si>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</si>
  <si>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</si>
  <si>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</si>
  <si>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</si>
  <si>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</si>
  <si>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</si>
  <si>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</si>
  <si>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</si>
  <si>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</si>
  <si>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</si>
  <si>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</si>
  <si>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</si>
  <si>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</si>
  <si>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</si>
  <si>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</si>
  <si>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</si>
  <si>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</si>
  <si>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</si>
  <si>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</si>
  <si>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</si>
  <si>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</si>
  <si>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</si>
  <si>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</si>
  <si>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</si>
  <si>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</si>
  <si>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</si>
  <si>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</si>
  <si>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</si>
  <si>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</si>
  <si>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</si>
  <si>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</si>
  <si>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</si>
  <si>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</si>
  <si>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</si>
  <si>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</si>
  <si>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</si>
  <si>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</si>
  <si>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</si>
  <si>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</si>
  <si>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</si>
  <si>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</si>
  <si>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</si>
  <si>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</si>
  <si>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</si>
  <si>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</si>
  <si>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</si>
  <si>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</si>
  <si>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</si>
  <si>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</si>
  <si>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</si>
  <si>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</si>
  <si>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</si>
  <si>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</si>
  <si>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</si>
  <si>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</si>
  <si>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</si>
  <si>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</si>
  <si>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</si>
  <si>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Romita,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</si>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</sst>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342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343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111391349.68000001</v>
      </c>
      <c r="C9" s="86">
        <f t="shared" ref="C9:G9" si="0">C10+C18+C189+C28+C38+C48+C58+C62+C71+C75</f>
        <v>225000</v>
      </c>
      <c r="D9" s="86">
        <f t="shared" si="0"/>
        <v>111616349.67999999</v>
      </c>
      <c r="E9" s="86">
        <f t="shared" si="0"/>
        <v>26333304.609999999</v>
      </c>
      <c r="F9" s="86">
        <f t="shared" si="0"/>
        <v>16472173.550000001</v>
      </c>
      <c r="G9" s="86">
        <f t="shared" si="0"/>
        <v>85283045.070000008</v>
      </c>
    </row>
    <row r="10" spans="1:8">
      <c r="A10" s="8" t="s">
        <v>13</v>
      </c>
      <c r="B10" s="87">
        <f>SUM(B11:B17)</f>
        <v>64131216.68</v>
      </c>
      <c r="C10" s="87">
        <f t="shared" ref="C10:G10" si="1">SUM(C11:C17)</f>
        <v>3130729.7300000004</v>
      </c>
      <c r="D10" s="87">
        <f t="shared" si="1"/>
        <v>67261946.409999996</v>
      </c>
      <c r="E10" s="87">
        <f t="shared" si="1"/>
        <v>13645736.08</v>
      </c>
      <c r="F10" s="87">
        <f t="shared" si="1"/>
        <v>13645736.08</v>
      </c>
      <c r="G10" s="87">
        <f t="shared" si="1"/>
        <v>53616210.329999998</v>
      </c>
    </row>
    <row r="11" spans="1:8">
      <c r="A11" s="9" t="s">
        <v>14</v>
      </c>
      <c r="B11" s="118">
        <v>39841425.460000001</v>
      </c>
      <c r="C11" s="118">
        <v>0</v>
      </c>
      <c r="D11" s="87">
        <f>B11+C11</f>
        <v>39841425.460000001</v>
      </c>
      <c r="E11" s="118">
        <v>8044687.3899999997</v>
      </c>
      <c r="F11" s="118">
        <v>8044687.3899999997</v>
      </c>
      <c r="G11" s="87">
        <f>D11-E11</f>
        <v>31796738.07</v>
      </c>
      <c r="H11" s="45" t="s">
        <v>160</v>
      </c>
    </row>
    <row r="12" spans="1:8">
      <c r="A12" s="9" t="s">
        <v>15</v>
      </c>
      <c r="B12" s="118">
        <v>996000</v>
      </c>
      <c r="C12" s="118">
        <v>2104150.9300000002</v>
      </c>
      <c r="D12" s="87">
        <f t="shared" ref="D12:D17" si="2">B12+C12</f>
        <v>3100150.93</v>
      </c>
      <c r="E12" s="118">
        <v>799778.28</v>
      </c>
      <c r="F12" s="118">
        <v>799778.28</v>
      </c>
      <c r="G12" s="87">
        <f t="shared" ref="G12:G17" si="3">D12-E12</f>
        <v>2300372.6500000004</v>
      </c>
      <c r="H12" s="45" t="s">
        <v>161</v>
      </c>
    </row>
    <row r="13" spans="1:8">
      <c r="A13" s="9" t="s">
        <v>16</v>
      </c>
      <c r="B13" s="118">
        <v>6329738.21</v>
      </c>
      <c r="C13" s="118">
        <v>0</v>
      </c>
      <c r="D13" s="87">
        <f t="shared" si="2"/>
        <v>6329738.21</v>
      </c>
      <c r="E13" s="118">
        <v>56556.99</v>
      </c>
      <c r="F13" s="118">
        <v>56556.99</v>
      </c>
      <c r="G13" s="87">
        <f t="shared" si="3"/>
        <v>6273181.2199999997</v>
      </c>
      <c r="H13" s="45" t="s">
        <v>162</v>
      </c>
    </row>
    <row r="14" spans="1:8">
      <c r="A14" s="9" t="s">
        <v>17</v>
      </c>
      <c r="B14" s="118">
        <v>7151709.75</v>
      </c>
      <c r="C14" s="118">
        <v>0</v>
      </c>
      <c r="D14" s="87">
        <f t="shared" si="2"/>
        <v>7151709.75</v>
      </c>
      <c r="E14" s="118">
        <v>1412702.16</v>
      </c>
      <c r="F14" s="118">
        <v>1412702.16</v>
      </c>
      <c r="G14" s="87">
        <f t="shared" si="3"/>
        <v>5739007.5899999999</v>
      </c>
      <c r="H14" s="45" t="s">
        <v>163</v>
      </c>
    </row>
    <row r="15" spans="1:8">
      <c r="A15" s="9" t="s">
        <v>18</v>
      </c>
      <c r="B15" s="118">
        <v>9812343.2599999998</v>
      </c>
      <c r="C15" s="118">
        <v>1026578.8</v>
      </c>
      <c r="D15" s="87">
        <f t="shared" si="2"/>
        <v>10838922.060000001</v>
      </c>
      <c r="E15" s="118">
        <v>3332011.26</v>
      </c>
      <c r="F15" s="118">
        <v>3332011.26</v>
      </c>
      <c r="G15" s="87">
        <f t="shared" si="3"/>
        <v>7506910.8000000007</v>
      </c>
      <c r="H15" s="45" t="s">
        <v>164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4217812.3</v>
      </c>
      <c r="C18" s="87">
        <f t="shared" ref="C18:G18" si="4">SUM(C19:C27)</f>
        <v>33000</v>
      </c>
      <c r="D18" s="87">
        <f t="shared" si="4"/>
        <v>4250812.3</v>
      </c>
      <c r="E18" s="87">
        <f t="shared" si="4"/>
        <v>445452.92</v>
      </c>
      <c r="F18" s="87">
        <f t="shared" si="4"/>
        <v>191755.16</v>
      </c>
      <c r="G18" s="87">
        <f t="shared" si="4"/>
        <v>3805359.3800000004</v>
      </c>
    </row>
    <row r="19" spans="1:8">
      <c r="A19" s="9" t="s">
        <v>22</v>
      </c>
      <c r="B19" s="118">
        <v>1464500</v>
      </c>
      <c r="C19" s="118">
        <v>0</v>
      </c>
      <c r="D19" s="87">
        <f t="shared" ref="D19:D27" si="5">B19+C19</f>
        <v>1464500</v>
      </c>
      <c r="E19" s="118">
        <v>146967.03</v>
      </c>
      <c r="F19" s="118">
        <v>828</v>
      </c>
      <c r="G19" s="87">
        <f t="shared" ref="G19:G27" si="6">D19-E19</f>
        <v>1317532.97</v>
      </c>
      <c r="H19" s="46" t="s">
        <v>167</v>
      </c>
    </row>
    <row r="20" spans="1:8">
      <c r="A20" s="9" t="s">
        <v>23</v>
      </c>
      <c r="B20" s="118">
        <v>591500</v>
      </c>
      <c r="C20" s="118">
        <v>0</v>
      </c>
      <c r="D20" s="87">
        <f t="shared" si="5"/>
        <v>591500</v>
      </c>
      <c r="E20" s="118">
        <v>201605.81</v>
      </c>
      <c r="F20" s="118">
        <v>178069.38</v>
      </c>
      <c r="G20" s="87">
        <f t="shared" si="6"/>
        <v>389894.19</v>
      </c>
      <c r="H20" s="46" t="s">
        <v>168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169</v>
      </c>
    </row>
    <row r="22" spans="1:8">
      <c r="A22" s="9" t="s">
        <v>25</v>
      </c>
      <c r="B22" s="118">
        <v>338000</v>
      </c>
      <c r="C22" s="118">
        <v>33000</v>
      </c>
      <c r="D22" s="87">
        <f t="shared" si="5"/>
        <v>371000</v>
      </c>
      <c r="E22" s="118">
        <v>45640.3</v>
      </c>
      <c r="F22" s="118">
        <v>7800</v>
      </c>
      <c r="G22" s="87">
        <f t="shared" si="6"/>
        <v>325359.7</v>
      </c>
      <c r="H22" s="46" t="s">
        <v>170</v>
      </c>
    </row>
    <row r="23" spans="1:8">
      <c r="A23" s="9" t="s">
        <v>26</v>
      </c>
      <c r="B23" s="118">
        <v>9000</v>
      </c>
      <c r="C23" s="118">
        <v>0</v>
      </c>
      <c r="D23" s="87">
        <f t="shared" si="5"/>
        <v>9000</v>
      </c>
      <c r="E23" s="118">
        <v>0</v>
      </c>
      <c r="F23" s="118">
        <v>0</v>
      </c>
      <c r="G23" s="87">
        <f t="shared" si="6"/>
        <v>9000</v>
      </c>
      <c r="H23" s="46" t="s">
        <v>171</v>
      </c>
    </row>
    <row r="24" spans="1:8">
      <c r="A24" s="9" t="s">
        <v>27</v>
      </c>
      <c r="B24" s="118">
        <v>1287554.8</v>
      </c>
      <c r="C24" s="118">
        <v>0</v>
      </c>
      <c r="D24" s="87">
        <f t="shared" si="5"/>
        <v>1287554.8</v>
      </c>
      <c r="E24" s="118">
        <v>40000</v>
      </c>
      <c r="F24" s="118">
        <v>0</v>
      </c>
      <c r="G24" s="87">
        <f t="shared" si="6"/>
        <v>1247554.8</v>
      </c>
      <c r="H24" s="46" t="s">
        <v>172</v>
      </c>
    </row>
    <row r="25" spans="1:8">
      <c r="A25" s="9" t="s">
        <v>28</v>
      </c>
      <c r="B25" s="118">
        <v>5000</v>
      </c>
      <c r="C25" s="118">
        <v>0</v>
      </c>
      <c r="D25" s="87">
        <f t="shared" si="5"/>
        <v>5000</v>
      </c>
      <c r="E25" s="118">
        <v>2857.78</v>
      </c>
      <c r="F25" s="118">
        <v>2857.78</v>
      </c>
      <c r="G25" s="87">
        <f t="shared" si="6"/>
        <v>2142.2199999999998</v>
      </c>
      <c r="H25" s="46" t="s">
        <v>173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174</v>
      </c>
    </row>
    <row r="27" spans="1:8">
      <c r="A27" s="9" t="s">
        <v>30</v>
      </c>
      <c r="B27" s="118">
        <v>522257.5</v>
      </c>
      <c r="C27" s="118">
        <v>0</v>
      </c>
      <c r="D27" s="87">
        <f t="shared" si="5"/>
        <v>522257.5</v>
      </c>
      <c r="E27" s="118">
        <v>8382</v>
      </c>
      <c r="F27" s="118">
        <v>2200</v>
      </c>
      <c r="G27" s="87">
        <f t="shared" si="6"/>
        <v>513875.5</v>
      </c>
      <c r="H27" s="46" t="s">
        <v>175</v>
      </c>
    </row>
    <row r="28" spans="1:8">
      <c r="A28" s="8" t="s">
        <v>31</v>
      </c>
      <c r="B28" s="87">
        <f>SUM(B29:B37)</f>
        <v>16797129.73</v>
      </c>
      <c r="C28" s="87">
        <f t="shared" ref="C28:G28" si="7">SUM(C29:C37)</f>
        <v>2491870.2699999996</v>
      </c>
      <c r="D28" s="87">
        <f t="shared" si="7"/>
        <v>19289000</v>
      </c>
      <c r="E28" s="87">
        <f t="shared" si="7"/>
        <v>5710916.6100000003</v>
      </c>
      <c r="F28" s="87">
        <f t="shared" si="7"/>
        <v>695639.74</v>
      </c>
      <c r="G28" s="87">
        <f t="shared" si="7"/>
        <v>13578083.390000001</v>
      </c>
    </row>
    <row r="29" spans="1:8">
      <c r="A29" s="9" t="s">
        <v>32</v>
      </c>
      <c r="B29" s="118">
        <v>2868929.73</v>
      </c>
      <c r="C29" s="118">
        <v>4864070.2699999996</v>
      </c>
      <c r="D29" s="87">
        <f t="shared" ref="D29:D82" si="8">B29+C29</f>
        <v>7733000</v>
      </c>
      <c r="E29" s="118">
        <v>3545489.38</v>
      </c>
      <c r="F29" s="118">
        <v>119445.44</v>
      </c>
      <c r="G29" s="87">
        <f t="shared" ref="G29:G37" si="9">D29-E29</f>
        <v>4187510.62</v>
      </c>
      <c r="H29" s="47" t="s">
        <v>176</v>
      </c>
    </row>
    <row r="30" spans="1:8">
      <c r="A30" s="9" t="s">
        <v>33</v>
      </c>
      <c r="B30" s="118">
        <v>1949000</v>
      </c>
      <c r="C30" s="118">
        <v>0</v>
      </c>
      <c r="D30" s="87">
        <f t="shared" si="8"/>
        <v>1949000</v>
      </c>
      <c r="E30" s="118">
        <v>344369</v>
      </c>
      <c r="F30" s="118">
        <v>0</v>
      </c>
      <c r="G30" s="87">
        <f t="shared" si="9"/>
        <v>1604631</v>
      </c>
      <c r="H30" s="47" t="s">
        <v>177</v>
      </c>
    </row>
    <row r="31" spans="1:8">
      <c r="A31" s="9" t="s">
        <v>34</v>
      </c>
      <c r="B31" s="118">
        <v>1760000</v>
      </c>
      <c r="C31" s="118">
        <v>0</v>
      </c>
      <c r="D31" s="87">
        <f t="shared" si="8"/>
        <v>1760000</v>
      </c>
      <c r="E31" s="118">
        <v>476832</v>
      </c>
      <c r="F31" s="118">
        <v>440452</v>
      </c>
      <c r="G31" s="87">
        <f t="shared" si="9"/>
        <v>1283168</v>
      </c>
      <c r="H31" s="47" t="s">
        <v>178</v>
      </c>
    </row>
    <row r="32" spans="1:8">
      <c r="A32" s="9" t="s">
        <v>35</v>
      </c>
      <c r="B32" s="118">
        <v>230000</v>
      </c>
      <c r="C32" s="118">
        <v>0</v>
      </c>
      <c r="D32" s="87">
        <f t="shared" si="8"/>
        <v>230000</v>
      </c>
      <c r="E32" s="118">
        <v>0</v>
      </c>
      <c r="F32" s="118">
        <v>0</v>
      </c>
      <c r="G32" s="87">
        <f t="shared" si="9"/>
        <v>230000</v>
      </c>
      <c r="H32" s="47" t="s">
        <v>179</v>
      </c>
    </row>
    <row r="33" spans="1:8">
      <c r="A33" s="9" t="s">
        <v>36</v>
      </c>
      <c r="B33" s="118">
        <v>4087200</v>
      </c>
      <c r="C33" s="118">
        <v>-2422200</v>
      </c>
      <c r="D33" s="87">
        <f t="shared" si="8"/>
        <v>1665000</v>
      </c>
      <c r="E33" s="118">
        <v>544605.18999999994</v>
      </c>
      <c r="F33" s="118">
        <v>8187</v>
      </c>
      <c r="G33" s="87">
        <f t="shared" si="9"/>
        <v>1120394.81</v>
      </c>
      <c r="H33" s="47" t="s">
        <v>180</v>
      </c>
    </row>
    <row r="34" spans="1:8">
      <c r="A34" s="9" t="s">
        <v>37</v>
      </c>
      <c r="B34" s="118">
        <v>899500</v>
      </c>
      <c r="C34" s="118">
        <v>0</v>
      </c>
      <c r="D34" s="87">
        <f t="shared" si="8"/>
        <v>899500</v>
      </c>
      <c r="E34" s="118">
        <v>402400.14</v>
      </c>
      <c r="F34" s="118">
        <v>15000</v>
      </c>
      <c r="G34" s="87">
        <f t="shared" si="9"/>
        <v>497099.86</v>
      </c>
      <c r="H34" s="47" t="s">
        <v>181</v>
      </c>
    </row>
    <row r="35" spans="1:8">
      <c r="A35" s="9" t="s">
        <v>38</v>
      </c>
      <c r="B35" s="118">
        <v>241000</v>
      </c>
      <c r="C35" s="118">
        <v>50000</v>
      </c>
      <c r="D35" s="87">
        <f t="shared" si="8"/>
        <v>291000</v>
      </c>
      <c r="E35" s="118">
        <v>33732.29</v>
      </c>
      <c r="F35" s="118">
        <v>33732.29</v>
      </c>
      <c r="G35" s="87">
        <f t="shared" si="9"/>
        <v>257267.71</v>
      </c>
      <c r="H35" s="47" t="s">
        <v>182</v>
      </c>
    </row>
    <row r="36" spans="1:8">
      <c r="A36" s="9" t="s">
        <v>39</v>
      </c>
      <c r="B36" s="118">
        <v>2955000</v>
      </c>
      <c r="C36" s="118">
        <v>0</v>
      </c>
      <c r="D36" s="87">
        <f t="shared" si="8"/>
        <v>2955000</v>
      </c>
      <c r="E36" s="118">
        <v>363488.61</v>
      </c>
      <c r="F36" s="118">
        <v>78823.009999999995</v>
      </c>
      <c r="G36" s="87">
        <f t="shared" si="9"/>
        <v>2591511.39</v>
      </c>
      <c r="H36" s="47" t="s">
        <v>183</v>
      </c>
    </row>
    <row r="37" spans="1:8">
      <c r="A37" s="9" t="s">
        <v>40</v>
      </c>
      <c r="B37" s="118">
        <v>1806500</v>
      </c>
      <c r="C37" s="118">
        <v>0</v>
      </c>
      <c r="D37" s="87">
        <f t="shared" si="8"/>
        <v>1806500</v>
      </c>
      <c r="E37" s="118">
        <v>0</v>
      </c>
      <c r="F37" s="118">
        <v>0</v>
      </c>
      <c r="G37" s="87">
        <f t="shared" si="9"/>
        <v>1806500</v>
      </c>
      <c r="H37" s="47" t="s">
        <v>184</v>
      </c>
    </row>
    <row r="38" spans="1:8">
      <c r="A38" s="8" t="s">
        <v>41</v>
      </c>
      <c r="B38" s="87">
        <f>SUM(B39:B47)</f>
        <v>16877190.969999999</v>
      </c>
      <c r="C38" s="87">
        <f t="shared" ref="C38:G38" si="10">SUM(C39:C47)</f>
        <v>-5920000</v>
      </c>
      <c r="D38" s="87">
        <f t="shared" si="10"/>
        <v>10957190.969999999</v>
      </c>
      <c r="E38" s="87">
        <f t="shared" si="10"/>
        <v>4457210.08</v>
      </c>
      <c r="F38" s="87">
        <f t="shared" si="10"/>
        <v>463775.08</v>
      </c>
      <c r="G38" s="87">
        <f t="shared" si="10"/>
        <v>6499980.8899999997</v>
      </c>
    </row>
    <row r="39" spans="1:8">
      <c r="A39" s="9" t="s">
        <v>42</v>
      </c>
      <c r="B39" s="118">
        <v>11902500</v>
      </c>
      <c r="C39" s="118">
        <v>-5920000</v>
      </c>
      <c r="D39" s="87">
        <f t="shared" si="8"/>
        <v>5982500</v>
      </c>
      <c r="E39" s="118">
        <v>2975625</v>
      </c>
      <c r="F39" s="118">
        <v>0</v>
      </c>
      <c r="G39" s="87">
        <f t="shared" ref="G39:G47" si="11">D39-E39</f>
        <v>3006875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187</v>
      </c>
    </row>
    <row r="42" spans="1:8">
      <c r="A42" s="9" t="s">
        <v>45</v>
      </c>
      <c r="B42" s="118">
        <v>4974690.97</v>
      </c>
      <c r="C42" s="118">
        <v>0</v>
      </c>
      <c r="D42" s="87">
        <f t="shared" si="8"/>
        <v>4974690.97</v>
      </c>
      <c r="E42" s="118">
        <v>1481585.08</v>
      </c>
      <c r="F42" s="118">
        <v>463775.08</v>
      </c>
      <c r="G42" s="87">
        <f t="shared" si="11"/>
        <v>3493105.8899999997</v>
      </c>
      <c r="H42" s="48" t="s">
        <v>188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2648000</v>
      </c>
      <c r="C48" s="87">
        <f t="shared" ref="C48:G48" si="12">SUM(C49:C57)</f>
        <v>264400</v>
      </c>
      <c r="D48" s="87">
        <f t="shared" si="12"/>
        <v>2912400</v>
      </c>
      <c r="E48" s="87">
        <f t="shared" si="12"/>
        <v>238882.46</v>
      </c>
      <c r="F48" s="87">
        <f t="shared" si="12"/>
        <v>25000</v>
      </c>
      <c r="G48" s="87">
        <f t="shared" si="12"/>
        <v>2673517.54</v>
      </c>
    </row>
    <row r="49" spans="1:8">
      <c r="A49" s="9" t="s">
        <v>52</v>
      </c>
      <c r="B49" s="118">
        <v>145000</v>
      </c>
      <c r="C49" s="118">
        <v>264400</v>
      </c>
      <c r="D49" s="87">
        <f t="shared" si="8"/>
        <v>409400</v>
      </c>
      <c r="E49" s="118">
        <v>238882.46</v>
      </c>
      <c r="F49" s="118">
        <v>25000</v>
      </c>
      <c r="G49" s="87">
        <f t="shared" ref="G49:G57" si="13">D49-E49</f>
        <v>170517.54</v>
      </c>
      <c r="H49" s="49" t="s">
        <v>192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193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194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118">
        <v>1253000</v>
      </c>
      <c r="C54" s="118">
        <v>0</v>
      </c>
      <c r="D54" s="87">
        <f t="shared" si="8"/>
        <v>1253000</v>
      </c>
      <c r="E54" s="118">
        <v>0</v>
      </c>
      <c r="F54" s="118">
        <v>0</v>
      </c>
      <c r="G54" s="87">
        <f t="shared" si="13"/>
        <v>1253000</v>
      </c>
      <c r="H54" s="49" t="s">
        <v>197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198</v>
      </c>
    </row>
    <row r="56" spans="1:8">
      <c r="A56" s="9" t="s">
        <v>59</v>
      </c>
      <c r="B56" s="118">
        <v>1250000</v>
      </c>
      <c r="C56" s="118">
        <v>0</v>
      </c>
      <c r="D56" s="87">
        <f t="shared" si="8"/>
        <v>1250000</v>
      </c>
      <c r="E56" s="118">
        <v>0</v>
      </c>
      <c r="F56" s="118">
        <v>0</v>
      </c>
      <c r="G56" s="87">
        <f t="shared" si="13"/>
        <v>1250000</v>
      </c>
      <c r="H56" s="49" t="s">
        <v>199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400000</v>
      </c>
      <c r="C58" s="87">
        <f t="shared" ref="C58:G58" si="14">SUM(C59:C61)</f>
        <v>225000</v>
      </c>
      <c r="D58" s="87">
        <f t="shared" si="14"/>
        <v>625000</v>
      </c>
      <c r="E58" s="87">
        <f t="shared" si="14"/>
        <v>224838.96</v>
      </c>
      <c r="F58" s="87">
        <f t="shared" si="14"/>
        <v>0</v>
      </c>
      <c r="G58" s="87">
        <f t="shared" si="14"/>
        <v>400161.04000000004</v>
      </c>
    </row>
    <row r="59" spans="1:8">
      <c r="A59" s="9" t="s">
        <v>62</v>
      </c>
      <c r="B59" s="118">
        <v>400000</v>
      </c>
      <c r="C59" s="118">
        <v>225000</v>
      </c>
      <c r="D59" s="87">
        <f t="shared" si="8"/>
        <v>625000</v>
      </c>
      <c r="E59" s="118">
        <v>224838.96</v>
      </c>
      <c r="F59" s="118">
        <v>0</v>
      </c>
      <c r="G59" s="87">
        <f t="shared" ref="G59:G61" si="15">D59-E59</f>
        <v>400161.04000000004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540000</v>
      </c>
      <c r="C71" s="87">
        <f t="shared" ref="C71:G71" si="18">SUM(C72:C74)</f>
        <v>0</v>
      </c>
      <c r="D71" s="87">
        <f t="shared" si="18"/>
        <v>540000</v>
      </c>
      <c r="E71" s="87">
        <f t="shared" si="18"/>
        <v>160000.01</v>
      </c>
      <c r="F71" s="87">
        <f t="shared" si="18"/>
        <v>0</v>
      </c>
      <c r="G71" s="87">
        <f t="shared" si="18"/>
        <v>379999.99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118">
        <v>540000</v>
      </c>
      <c r="C74" s="118">
        <v>0</v>
      </c>
      <c r="D74" s="87">
        <f t="shared" si="8"/>
        <v>540000</v>
      </c>
      <c r="E74" s="118">
        <v>160000.01</v>
      </c>
      <c r="F74" s="118">
        <v>0</v>
      </c>
      <c r="G74" s="87">
        <f t="shared" si="19"/>
        <v>379999.99</v>
      </c>
      <c r="H74" s="52" t="s">
        <v>213</v>
      </c>
    </row>
    <row r="75" spans="1:8">
      <c r="A75" s="8" t="s">
        <v>78</v>
      </c>
      <c r="B75" s="87">
        <f>SUM(B76:B82)</f>
        <v>5780000</v>
      </c>
      <c r="C75" s="87">
        <f t="shared" ref="C75:G75" si="20">SUM(C76:C82)</f>
        <v>0</v>
      </c>
      <c r="D75" s="87">
        <f t="shared" si="20"/>
        <v>5780000</v>
      </c>
      <c r="E75" s="87">
        <f t="shared" si="20"/>
        <v>1450267.49</v>
      </c>
      <c r="F75" s="87">
        <f t="shared" si="20"/>
        <v>1450267.49</v>
      </c>
      <c r="G75" s="87">
        <f t="shared" si="20"/>
        <v>4329732.51</v>
      </c>
    </row>
    <row r="76" spans="1:8">
      <c r="A76" s="9" t="s">
        <v>79</v>
      </c>
      <c r="B76" s="118">
        <v>5500000</v>
      </c>
      <c r="C76" s="118">
        <v>0</v>
      </c>
      <c r="D76" s="87">
        <f t="shared" si="8"/>
        <v>5500000</v>
      </c>
      <c r="E76" s="118">
        <v>1374999.99</v>
      </c>
      <c r="F76" s="118">
        <v>1374999.99</v>
      </c>
      <c r="G76" s="87">
        <f t="shared" ref="G76:G82" si="21">D76-E76</f>
        <v>4125000.01</v>
      </c>
      <c r="H76" s="53" t="s">
        <v>214</v>
      </c>
    </row>
    <row r="77" spans="1:8">
      <c r="A77" s="9" t="s">
        <v>80</v>
      </c>
      <c r="B77" s="118">
        <v>280000</v>
      </c>
      <c r="C77" s="118">
        <v>0</v>
      </c>
      <c r="D77" s="87">
        <f t="shared" si="8"/>
        <v>280000</v>
      </c>
      <c r="E77" s="118">
        <v>75267.5</v>
      </c>
      <c r="F77" s="118">
        <v>75267.5</v>
      </c>
      <c r="G77" s="87">
        <f t="shared" si="21"/>
        <v>204732.5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82582778.459999993</v>
      </c>
      <c r="C84" s="86">
        <f t="shared" ref="C84:G84" si="22">C85+C93+C103+C113+C123+C133+C137+C146+C150</f>
        <v>25231479.490000002</v>
      </c>
      <c r="D84" s="86">
        <f t="shared" si="22"/>
        <v>107814257.95</v>
      </c>
      <c r="E84" s="86">
        <f t="shared" si="22"/>
        <v>21620500.73</v>
      </c>
      <c r="F84" s="86">
        <f t="shared" si="22"/>
        <v>17165327.370000001</v>
      </c>
      <c r="G84" s="86">
        <f t="shared" si="22"/>
        <v>86193757.219999999</v>
      </c>
    </row>
    <row r="85" spans="1:8">
      <c r="A85" s="8" t="s">
        <v>13</v>
      </c>
      <c r="B85" s="87">
        <f>SUM(B86:B92)</f>
        <v>28277708.050000001</v>
      </c>
      <c r="C85" s="87">
        <f t="shared" ref="C85:G85" si="23">SUM(C86:C92)</f>
        <v>8062.86</v>
      </c>
      <c r="D85" s="87">
        <f t="shared" si="23"/>
        <v>28285770.910000004</v>
      </c>
      <c r="E85" s="87">
        <f t="shared" si="23"/>
        <v>4827660.51</v>
      </c>
      <c r="F85" s="87">
        <f t="shared" si="23"/>
        <v>4827660.51</v>
      </c>
      <c r="G85" s="87">
        <f t="shared" si="23"/>
        <v>23458110.399999999</v>
      </c>
    </row>
    <row r="86" spans="1:8">
      <c r="A86" s="9" t="s">
        <v>14</v>
      </c>
      <c r="B86" s="118">
        <v>12609582.689999999</v>
      </c>
      <c r="C86" s="118">
        <v>0</v>
      </c>
      <c r="D86" s="87">
        <f t="shared" ref="D86:D92" si="24">B86+C86</f>
        <v>12609582.689999999</v>
      </c>
      <c r="E86" s="118">
        <v>2565849.2200000002</v>
      </c>
      <c r="F86" s="118">
        <v>2565849.2200000002</v>
      </c>
      <c r="G86" s="87">
        <f t="shared" ref="G86:G92" si="25">D86-E86</f>
        <v>10043733.469999999</v>
      </c>
      <c r="H86" s="54" t="s">
        <v>221</v>
      </c>
    </row>
    <row r="87" spans="1:8">
      <c r="A87" s="9" t="s">
        <v>15</v>
      </c>
      <c r="B87" s="118">
        <v>4552837.2</v>
      </c>
      <c r="C87" s="118">
        <v>0</v>
      </c>
      <c r="D87" s="87">
        <f t="shared" si="24"/>
        <v>4552837.2</v>
      </c>
      <c r="E87" s="118">
        <v>940617.2</v>
      </c>
      <c r="F87" s="118">
        <v>940617.2</v>
      </c>
      <c r="G87" s="87">
        <f t="shared" si="25"/>
        <v>3612220</v>
      </c>
      <c r="H87" s="54" t="s">
        <v>222</v>
      </c>
    </row>
    <row r="88" spans="1:8">
      <c r="A88" s="9" t="s">
        <v>16</v>
      </c>
      <c r="B88" s="118">
        <v>3240745.69</v>
      </c>
      <c r="C88" s="118">
        <v>0</v>
      </c>
      <c r="D88" s="87">
        <f t="shared" si="24"/>
        <v>3240745.69</v>
      </c>
      <c r="E88" s="118">
        <v>25353.25</v>
      </c>
      <c r="F88" s="118">
        <v>25353.25</v>
      </c>
      <c r="G88" s="87">
        <f t="shared" si="25"/>
        <v>3215392.44</v>
      </c>
      <c r="H88" s="54" t="s">
        <v>223</v>
      </c>
    </row>
    <row r="89" spans="1:8">
      <c r="A89" s="9" t="s">
        <v>17</v>
      </c>
      <c r="B89" s="118">
        <v>1000000</v>
      </c>
      <c r="C89" s="118">
        <v>0</v>
      </c>
      <c r="D89" s="87">
        <f t="shared" si="24"/>
        <v>1000000</v>
      </c>
      <c r="E89" s="118">
        <v>0</v>
      </c>
      <c r="F89" s="118">
        <v>0</v>
      </c>
      <c r="G89" s="87">
        <f t="shared" si="25"/>
        <v>1000000</v>
      </c>
      <c r="H89" s="54" t="s">
        <v>224</v>
      </c>
    </row>
    <row r="90" spans="1:8">
      <c r="A90" s="9" t="s">
        <v>18</v>
      </c>
      <c r="B90" s="118">
        <v>6874542.4699999997</v>
      </c>
      <c r="C90" s="118">
        <v>8062.86</v>
      </c>
      <c r="D90" s="87">
        <f t="shared" si="24"/>
        <v>6882605.3300000001</v>
      </c>
      <c r="E90" s="118">
        <v>1295840.8400000001</v>
      </c>
      <c r="F90" s="118">
        <v>1295840.8400000001</v>
      </c>
      <c r="G90" s="87">
        <f t="shared" si="25"/>
        <v>5586764.4900000002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6045184.9800000004</v>
      </c>
      <c r="C93" s="87">
        <f t="shared" ref="C93:G93" si="26">SUM(C94:C102)</f>
        <v>543753.64999999991</v>
      </c>
      <c r="D93" s="87">
        <f t="shared" si="26"/>
        <v>6588938.6299999999</v>
      </c>
      <c r="E93" s="87">
        <f t="shared" si="26"/>
        <v>677970.65</v>
      </c>
      <c r="F93" s="87">
        <f t="shared" si="26"/>
        <v>543753.64999999991</v>
      </c>
      <c r="G93" s="87">
        <f t="shared" si="26"/>
        <v>5910967.9800000004</v>
      </c>
    </row>
    <row r="94" spans="1:8">
      <c r="A94" s="9" t="s">
        <v>22</v>
      </c>
      <c r="B94" s="118">
        <v>920000</v>
      </c>
      <c r="C94" s="118">
        <v>0</v>
      </c>
      <c r="D94" s="87">
        <f t="shared" ref="D94:D102" si="27">B94+C94</f>
        <v>920000</v>
      </c>
      <c r="E94" s="118">
        <v>109450</v>
      </c>
      <c r="F94" s="118">
        <v>0</v>
      </c>
      <c r="G94" s="87">
        <f t="shared" ref="G94:G102" si="28">D94-E94</f>
        <v>810550</v>
      </c>
      <c r="H94" s="55" t="s">
        <v>228</v>
      </c>
    </row>
    <row r="95" spans="1:8">
      <c r="A95" s="9" t="s">
        <v>23</v>
      </c>
      <c r="B95" s="118">
        <v>85000</v>
      </c>
      <c r="C95" s="118">
        <v>0</v>
      </c>
      <c r="D95" s="87">
        <f t="shared" si="27"/>
        <v>85000</v>
      </c>
      <c r="E95" s="118">
        <v>20781.400000000001</v>
      </c>
      <c r="F95" s="118">
        <v>0</v>
      </c>
      <c r="G95" s="87">
        <f t="shared" si="28"/>
        <v>64218.6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118">
        <v>1835000</v>
      </c>
      <c r="C97" s="118">
        <v>295387.98</v>
      </c>
      <c r="D97" s="87">
        <f t="shared" si="27"/>
        <v>2130387.98</v>
      </c>
      <c r="E97" s="118">
        <v>295387.98</v>
      </c>
      <c r="F97" s="118">
        <v>295387.98</v>
      </c>
      <c r="G97" s="87">
        <f t="shared" si="28"/>
        <v>1835000</v>
      </c>
      <c r="H97" s="55" t="s">
        <v>231</v>
      </c>
    </row>
    <row r="98" spans="1:8">
      <c r="A98" s="2" t="s">
        <v>26</v>
      </c>
      <c r="B98" s="118">
        <v>70000</v>
      </c>
      <c r="C98" s="118">
        <v>3074.67</v>
      </c>
      <c r="D98" s="87">
        <f t="shared" si="27"/>
        <v>73074.67</v>
      </c>
      <c r="E98" s="118">
        <v>7060.27</v>
      </c>
      <c r="F98" s="118">
        <v>3074.67</v>
      </c>
      <c r="G98" s="87">
        <f t="shared" si="28"/>
        <v>66014.399999999994</v>
      </c>
      <c r="H98" s="55" t="s">
        <v>232</v>
      </c>
    </row>
    <row r="99" spans="1:8">
      <c r="A99" s="9" t="s">
        <v>27</v>
      </c>
      <c r="B99" s="118">
        <v>2240184.98</v>
      </c>
      <c r="C99" s="118">
        <v>0</v>
      </c>
      <c r="D99" s="87">
        <f t="shared" si="27"/>
        <v>2240184.98</v>
      </c>
      <c r="E99" s="118">
        <v>0</v>
      </c>
      <c r="F99" s="118">
        <v>0</v>
      </c>
      <c r="G99" s="87">
        <f t="shared" si="28"/>
        <v>2240184.98</v>
      </c>
      <c r="H99" s="55" t="s">
        <v>233</v>
      </c>
    </row>
    <row r="100" spans="1:8">
      <c r="A100" s="9" t="s">
        <v>28</v>
      </c>
      <c r="B100" s="118">
        <v>475000</v>
      </c>
      <c r="C100" s="118">
        <v>0</v>
      </c>
      <c r="D100" s="87">
        <f t="shared" si="27"/>
        <v>475000</v>
      </c>
      <c r="E100" s="118">
        <v>0</v>
      </c>
      <c r="F100" s="118">
        <v>0</v>
      </c>
      <c r="G100" s="87">
        <f t="shared" si="28"/>
        <v>475000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118">
        <v>420000</v>
      </c>
      <c r="C102" s="118">
        <v>245291</v>
      </c>
      <c r="D102" s="87">
        <f t="shared" si="27"/>
        <v>665291</v>
      </c>
      <c r="E102" s="118">
        <v>245291</v>
      </c>
      <c r="F102" s="118">
        <v>245291</v>
      </c>
      <c r="G102" s="87">
        <f t="shared" si="28"/>
        <v>420000</v>
      </c>
      <c r="H102" s="55" t="s">
        <v>236</v>
      </c>
    </row>
    <row r="103" spans="1:8">
      <c r="A103" s="8" t="s">
        <v>31</v>
      </c>
      <c r="B103" s="87">
        <f>SUM(B104:B112)</f>
        <v>6250070.2699999996</v>
      </c>
      <c r="C103" s="87">
        <f t="shared" ref="C103:G103" si="29">SUM(C104:C112)</f>
        <v>9994371.4400000013</v>
      </c>
      <c r="D103" s="87">
        <f t="shared" si="29"/>
        <v>16244441.710000001</v>
      </c>
      <c r="E103" s="87">
        <f t="shared" si="29"/>
        <v>2155463.5999999996</v>
      </c>
      <c r="F103" s="87">
        <f t="shared" si="29"/>
        <v>1527254.74</v>
      </c>
      <c r="G103" s="87">
        <f t="shared" si="29"/>
        <v>14088978.109999999</v>
      </c>
    </row>
    <row r="104" spans="1:8">
      <c r="A104" s="9" t="s">
        <v>32</v>
      </c>
      <c r="B104" s="118">
        <v>4999070.2699999996</v>
      </c>
      <c r="C104" s="118">
        <v>-4840177.2699999996</v>
      </c>
      <c r="D104" s="87">
        <f t="shared" ref="D104:D112" si="30">B104+C104</f>
        <v>158893</v>
      </c>
      <c r="E104" s="118">
        <v>23893</v>
      </c>
      <c r="F104" s="118">
        <v>23893</v>
      </c>
      <c r="G104" s="87">
        <f t="shared" ref="G104:G112" si="31">D104-E104</f>
        <v>135000</v>
      </c>
      <c r="H104" s="56" t="s">
        <v>237</v>
      </c>
    </row>
    <row r="105" spans="1:8">
      <c r="A105" s="9" t="s">
        <v>33</v>
      </c>
      <c r="B105" s="118">
        <v>540000</v>
      </c>
      <c r="C105" s="118">
        <v>0</v>
      </c>
      <c r="D105" s="87">
        <f t="shared" si="30"/>
        <v>540000</v>
      </c>
      <c r="E105" s="118">
        <v>0</v>
      </c>
      <c r="F105" s="118">
        <v>0</v>
      </c>
      <c r="G105" s="87">
        <f t="shared" si="31"/>
        <v>540000</v>
      </c>
      <c r="H105" s="56" t="s">
        <v>238</v>
      </c>
    </row>
    <row r="106" spans="1:8">
      <c r="A106" s="9" t="s">
        <v>34</v>
      </c>
      <c r="B106" s="118">
        <v>25000</v>
      </c>
      <c r="C106" s="118">
        <v>1277727.6299999999</v>
      </c>
      <c r="D106" s="87">
        <f t="shared" si="30"/>
        <v>1302727.6299999999</v>
      </c>
      <c r="E106" s="118">
        <v>1250227.6299999999</v>
      </c>
      <c r="F106" s="118">
        <v>1138218.77</v>
      </c>
      <c r="G106" s="87">
        <f t="shared" si="31"/>
        <v>52500</v>
      </c>
      <c r="H106" s="56" t="s">
        <v>239</v>
      </c>
    </row>
    <row r="107" spans="1:8">
      <c r="A107" s="9" t="s">
        <v>35</v>
      </c>
      <c r="B107" s="118">
        <v>20000</v>
      </c>
      <c r="C107" s="118">
        <v>0</v>
      </c>
      <c r="D107" s="87">
        <f t="shared" si="30"/>
        <v>20000</v>
      </c>
      <c r="E107" s="118">
        <v>0</v>
      </c>
      <c r="F107" s="118">
        <v>0</v>
      </c>
      <c r="G107" s="87">
        <f t="shared" si="31"/>
        <v>20000</v>
      </c>
      <c r="H107" s="56" t="s">
        <v>240</v>
      </c>
    </row>
    <row r="108" spans="1:8">
      <c r="A108" s="9" t="s">
        <v>36</v>
      </c>
      <c r="B108" s="118">
        <v>651000</v>
      </c>
      <c r="C108" s="118">
        <v>13556821.08</v>
      </c>
      <c r="D108" s="87">
        <f t="shared" si="30"/>
        <v>14207821.08</v>
      </c>
      <c r="E108" s="118">
        <v>881342.97</v>
      </c>
      <c r="F108" s="118">
        <v>365142.97</v>
      </c>
      <c r="G108" s="87">
        <f t="shared" si="31"/>
        <v>13326478.109999999</v>
      </c>
      <c r="H108" s="56" t="s">
        <v>241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242</v>
      </c>
    </row>
    <row r="110" spans="1:8">
      <c r="A110" s="9" t="s">
        <v>38</v>
      </c>
      <c r="B110" s="118">
        <v>10000</v>
      </c>
      <c r="C110" s="118">
        <v>0</v>
      </c>
      <c r="D110" s="87">
        <f t="shared" si="30"/>
        <v>10000</v>
      </c>
      <c r="E110" s="118">
        <v>0</v>
      </c>
      <c r="F110" s="118">
        <v>0</v>
      </c>
      <c r="G110" s="87">
        <f t="shared" si="31"/>
        <v>10000</v>
      </c>
      <c r="H110" s="56" t="s">
        <v>243</v>
      </c>
    </row>
    <row r="111" spans="1:8">
      <c r="A111" s="9" t="s">
        <v>39</v>
      </c>
      <c r="B111" s="118">
        <v>5000</v>
      </c>
      <c r="C111" s="118">
        <v>0</v>
      </c>
      <c r="D111" s="87">
        <f t="shared" si="30"/>
        <v>5000</v>
      </c>
      <c r="E111" s="118">
        <v>0</v>
      </c>
      <c r="F111" s="118">
        <v>0</v>
      </c>
      <c r="G111" s="87">
        <f t="shared" si="31"/>
        <v>5000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100000</v>
      </c>
      <c r="C113" s="87">
        <f t="shared" ref="C113:G113" si="32">SUM(C114:C122)</f>
        <v>531885.98</v>
      </c>
      <c r="D113" s="87">
        <f t="shared" si="32"/>
        <v>631885.98</v>
      </c>
      <c r="E113" s="87">
        <f t="shared" si="32"/>
        <v>531885.98</v>
      </c>
      <c r="F113" s="87">
        <f t="shared" si="32"/>
        <v>174389.59</v>
      </c>
      <c r="G113" s="87">
        <f t="shared" si="32"/>
        <v>100000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118">
        <v>100000</v>
      </c>
      <c r="C117" s="118">
        <v>531885.98</v>
      </c>
      <c r="D117" s="87">
        <f t="shared" si="33"/>
        <v>631885.98</v>
      </c>
      <c r="E117" s="118">
        <v>531885.98</v>
      </c>
      <c r="F117" s="118">
        <v>174389.59</v>
      </c>
      <c r="G117" s="87">
        <f t="shared" si="34"/>
        <v>100000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20000</v>
      </c>
      <c r="C123" s="87">
        <f t="shared" ref="C123:G123" si="35">SUM(C124:C132)</f>
        <v>0</v>
      </c>
      <c r="D123" s="87">
        <f t="shared" si="35"/>
        <v>20000</v>
      </c>
      <c r="E123" s="87">
        <f t="shared" si="35"/>
        <v>0</v>
      </c>
      <c r="F123" s="87">
        <f t="shared" si="35"/>
        <v>0</v>
      </c>
      <c r="G123" s="87">
        <f t="shared" si="35"/>
        <v>20000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253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118">
        <v>20000</v>
      </c>
      <c r="C129" s="118">
        <v>0</v>
      </c>
      <c r="D129" s="87">
        <f t="shared" si="36"/>
        <v>20000</v>
      </c>
      <c r="E129" s="118">
        <v>0</v>
      </c>
      <c r="F129" s="118">
        <v>0</v>
      </c>
      <c r="G129" s="87">
        <f t="shared" si="37"/>
        <v>20000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41889815.159999996</v>
      </c>
      <c r="C133" s="87">
        <f t="shared" ref="C133:G133" si="38">SUM(C134:C136)</f>
        <v>14153405.560000001</v>
      </c>
      <c r="D133" s="87">
        <f t="shared" si="38"/>
        <v>56043220.719999999</v>
      </c>
      <c r="E133" s="87">
        <f t="shared" si="38"/>
        <v>13427519.99</v>
      </c>
      <c r="F133" s="87">
        <f t="shared" si="38"/>
        <v>10092268.880000001</v>
      </c>
      <c r="G133" s="87">
        <f t="shared" si="38"/>
        <v>42615700.729999997</v>
      </c>
    </row>
    <row r="134" spans="1:8">
      <c r="A134" s="9" t="s">
        <v>62</v>
      </c>
      <c r="B134" s="118">
        <v>41889815.159999996</v>
      </c>
      <c r="C134" s="118">
        <v>14153405.560000001</v>
      </c>
      <c r="D134" s="87">
        <f t="shared" ref="D134:D157" si="39">B134+C134</f>
        <v>56043220.719999999</v>
      </c>
      <c r="E134" s="118">
        <v>13427519.99</v>
      </c>
      <c r="F134" s="118">
        <v>10092268.880000001</v>
      </c>
      <c r="G134" s="87">
        <f t="shared" ref="G134:G136" si="40">D134-E134</f>
        <v>42615700.729999997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193974128.13999999</v>
      </c>
      <c r="C159" s="86">
        <f t="shared" ref="C159:G159" si="47">C9+C84</f>
        <v>25456479.490000002</v>
      </c>
      <c r="D159" s="86">
        <f t="shared" si="47"/>
        <v>219430607.63</v>
      </c>
      <c r="E159" s="86">
        <f t="shared" si="47"/>
        <v>47953805.340000004</v>
      </c>
      <c r="F159" s="86">
        <f t="shared" si="47"/>
        <v>33637500.920000002</v>
      </c>
      <c r="G159" s="86">
        <f t="shared" si="47"/>
        <v>171476802.29000002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342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343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111391349.68000001</v>
      </c>
      <c r="C9" s="81">
        <f t="shared" ref="C9:G9" si="0">SUM(C10:C18)</f>
        <v>225000</v>
      </c>
      <c r="D9" s="81">
        <f t="shared" si="0"/>
        <v>111616349.68000001</v>
      </c>
      <c r="E9" s="81">
        <f t="shared" si="0"/>
        <v>26333304.609999999</v>
      </c>
      <c r="F9" s="81">
        <f t="shared" si="0"/>
        <v>16472173.550000001</v>
      </c>
      <c r="G9" s="81">
        <f t="shared" si="0"/>
        <v>85283045.070000008</v>
      </c>
    </row>
    <row r="10" spans="1:7">
      <c r="A10" s="119">
        <v>3111</v>
      </c>
      <c r="B10" s="120">
        <v>111391349.68000001</v>
      </c>
      <c r="C10" s="120">
        <v>0</v>
      </c>
      <c r="D10" s="82">
        <f>B10+C10</f>
        <v>111391349.68000001</v>
      </c>
      <c r="E10" s="120">
        <v>26333304.609999999</v>
      </c>
      <c r="F10" s="120">
        <v>16472173.550000001</v>
      </c>
      <c r="G10" s="82">
        <f>D10-E10</f>
        <v>85058045.070000008</v>
      </c>
    </row>
    <row r="11" spans="1:7">
      <c r="A11" s="119">
        <v>3111</v>
      </c>
      <c r="B11" s="120">
        <v>0</v>
      </c>
      <c r="C11" s="120">
        <v>225000</v>
      </c>
      <c r="D11" s="82">
        <f t="shared" ref="D11:D17" si="1">B11+C11</f>
        <v>225000</v>
      </c>
      <c r="E11" s="120">
        <v>0</v>
      </c>
      <c r="F11" s="120">
        <v>0</v>
      </c>
      <c r="G11" s="82">
        <f t="shared" ref="G11:G17" si="2">D11-E11</f>
        <v>225000</v>
      </c>
    </row>
    <row r="12" spans="1:7">
      <c r="A12" s="18" t="s">
        <v>95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96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97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98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99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100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101</v>
      </c>
      <c r="B18" s="83"/>
      <c r="C18" s="83"/>
      <c r="D18" s="83"/>
      <c r="E18" s="83"/>
      <c r="F18" s="83"/>
      <c r="G18" s="83"/>
    </row>
    <row r="19" spans="1:7">
      <c r="A19" s="15" t="s">
        <v>102</v>
      </c>
      <c r="B19" s="84">
        <f>SUM(B20:B28)</f>
        <v>82582778.459999993</v>
      </c>
      <c r="C19" s="84">
        <f t="shared" ref="C19:G19" si="3">SUM(C20:C28)</f>
        <v>25231479.489999998</v>
      </c>
      <c r="D19" s="84">
        <f t="shared" si="3"/>
        <v>107814257.94999999</v>
      </c>
      <c r="E19" s="84">
        <f t="shared" si="3"/>
        <v>21620500.73</v>
      </c>
      <c r="F19" s="84">
        <f t="shared" si="3"/>
        <v>17165327.370000001</v>
      </c>
      <c r="G19" s="84">
        <f t="shared" si="3"/>
        <v>86193757.219999984</v>
      </c>
    </row>
    <row r="20" spans="1:7">
      <c r="A20" s="119">
        <v>3111</v>
      </c>
      <c r="B20" s="120">
        <v>82582778.459999993</v>
      </c>
      <c r="C20" s="120">
        <v>25231479.489999998</v>
      </c>
      <c r="D20" s="82">
        <f t="shared" ref="D20:D28" si="4">B20+C20</f>
        <v>107814257.94999999</v>
      </c>
      <c r="E20" s="120">
        <v>21620500.73</v>
      </c>
      <c r="F20" s="120">
        <v>17165327.370000001</v>
      </c>
      <c r="G20" s="82">
        <f t="shared" ref="G20:G28" si="5">D20-E20</f>
        <v>86193757.219999984</v>
      </c>
    </row>
    <row r="21" spans="1:7">
      <c r="A21" s="18" t="s">
        <v>94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95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96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97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98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99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100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101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193974128.13999999</v>
      </c>
      <c r="C29" s="84">
        <f t="shared" ref="C29:F29" si="6">C9+C19</f>
        <v>25456479.489999998</v>
      </c>
      <c r="D29" s="84">
        <f>B29+C29</f>
        <v>219430607.63</v>
      </c>
      <c r="E29" s="84">
        <f t="shared" si="6"/>
        <v>47953805.340000004</v>
      </c>
      <c r="F29" s="84">
        <f t="shared" si="6"/>
        <v>33637500.920000002</v>
      </c>
      <c r="G29" s="84">
        <f>D29-E29</f>
        <v>171476802.28999999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103</v>
      </c>
      <c r="B1" s="116"/>
      <c r="C1" s="116"/>
      <c r="D1" s="116"/>
      <c r="E1" s="116"/>
      <c r="F1" s="116"/>
      <c r="G1" s="116"/>
    </row>
    <row r="2" spans="1:8">
      <c r="A2" s="106" t="s">
        <v>342</v>
      </c>
      <c r="B2" s="107"/>
      <c r="C2" s="107"/>
      <c r="D2" s="107"/>
      <c r="E2" s="107"/>
      <c r="F2" s="107"/>
      <c r="G2" s="108"/>
    </row>
    <row r="3" spans="1:8">
      <c r="A3" s="109" t="s">
        <v>104</v>
      </c>
      <c r="B3" s="110"/>
      <c r="C3" s="110"/>
      <c r="D3" s="110"/>
      <c r="E3" s="110"/>
      <c r="F3" s="110"/>
      <c r="G3" s="111"/>
    </row>
    <row r="4" spans="1:8">
      <c r="A4" s="109" t="s">
        <v>105</v>
      </c>
      <c r="B4" s="110"/>
      <c r="C4" s="110"/>
      <c r="D4" s="110"/>
      <c r="E4" s="110"/>
      <c r="F4" s="110"/>
      <c r="G4" s="111"/>
    </row>
    <row r="5" spans="1:8">
      <c r="A5" s="112" t="s">
        <v>343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106</v>
      </c>
    </row>
    <row r="8" spans="1:8" ht="30">
      <c r="A8" s="110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108</v>
      </c>
      <c r="B9" s="75">
        <f>B10+B19+B27+B37</f>
        <v>111391349.68000001</v>
      </c>
      <c r="C9" s="75">
        <f t="shared" ref="C9:G9" si="0">C10+C19+C27+C37</f>
        <v>225000</v>
      </c>
      <c r="D9" s="75">
        <f t="shared" si="0"/>
        <v>111616349.68000002</v>
      </c>
      <c r="E9" s="75">
        <f t="shared" si="0"/>
        <v>26333304.609999999</v>
      </c>
      <c r="F9" s="75">
        <f t="shared" si="0"/>
        <v>16472173.550000001</v>
      </c>
      <c r="G9" s="75">
        <f t="shared" si="0"/>
        <v>85283045.070000008</v>
      </c>
    </row>
    <row r="10" spans="1:8">
      <c r="A10" s="26" t="s">
        <v>109</v>
      </c>
      <c r="B10" s="76">
        <f>SUM(B11:B18)</f>
        <v>60684056.129999995</v>
      </c>
      <c r="C10" s="76">
        <f t="shared" ref="C10:G10" si="1">SUM(C11:C18)</f>
        <v>3644745.3800000004</v>
      </c>
      <c r="D10" s="76">
        <f t="shared" si="1"/>
        <v>64328801.510000005</v>
      </c>
      <c r="E10" s="76">
        <f t="shared" si="1"/>
        <v>13825862.07</v>
      </c>
      <c r="F10" s="76">
        <f t="shared" si="1"/>
        <v>10814316.92</v>
      </c>
      <c r="G10" s="76">
        <f t="shared" si="1"/>
        <v>50502939.439999998</v>
      </c>
    </row>
    <row r="11" spans="1:8">
      <c r="A11" s="30" t="s">
        <v>110</v>
      </c>
      <c r="B11" s="121">
        <v>7780089.1699999999</v>
      </c>
      <c r="C11" s="121">
        <v>4698394.45</v>
      </c>
      <c r="D11" s="76">
        <f>B11+C11</f>
        <v>12478483.620000001</v>
      </c>
      <c r="E11" s="121">
        <v>3055576.86</v>
      </c>
      <c r="F11" s="121">
        <v>1955284.86</v>
      </c>
      <c r="G11" s="76">
        <f>D11-E11</f>
        <v>9422906.7600000016</v>
      </c>
      <c r="H11" s="63" t="s">
        <v>282</v>
      </c>
    </row>
    <row r="12" spans="1:8">
      <c r="A12" s="30" t="s">
        <v>111</v>
      </c>
      <c r="B12" s="121">
        <v>356429.81</v>
      </c>
      <c r="C12" s="121">
        <v>0</v>
      </c>
      <c r="D12" s="76">
        <f t="shared" ref="D12:D18" si="2">B12+C12</f>
        <v>356429.81</v>
      </c>
      <c r="E12" s="121">
        <v>79129.38</v>
      </c>
      <c r="F12" s="121">
        <v>79129.38</v>
      </c>
      <c r="G12" s="76">
        <f t="shared" ref="G12:G18" si="3">D12-E12</f>
        <v>277300.43</v>
      </c>
      <c r="H12" s="63" t="s">
        <v>283</v>
      </c>
    </row>
    <row r="13" spans="1:8">
      <c r="A13" s="30" t="s">
        <v>112</v>
      </c>
      <c r="B13" s="121">
        <v>14569891.32</v>
      </c>
      <c r="C13" s="121">
        <v>-1785600</v>
      </c>
      <c r="D13" s="76">
        <f t="shared" si="2"/>
        <v>12784291.32</v>
      </c>
      <c r="E13" s="121">
        <v>2306369.2999999998</v>
      </c>
      <c r="F13" s="121">
        <v>1876405.81</v>
      </c>
      <c r="G13" s="76">
        <f t="shared" si="3"/>
        <v>10477922.02</v>
      </c>
      <c r="H13" s="63" t="s">
        <v>284</v>
      </c>
    </row>
    <row r="14" spans="1:8">
      <c r="A14" s="30" t="s">
        <v>113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114</v>
      </c>
      <c r="B15" s="121">
        <v>20119206.280000001</v>
      </c>
      <c r="C15" s="121">
        <v>-3097200</v>
      </c>
      <c r="D15" s="76">
        <f t="shared" si="2"/>
        <v>17022006.280000001</v>
      </c>
      <c r="E15" s="121">
        <v>2892053.55</v>
      </c>
      <c r="F15" s="121">
        <v>2527454.5499999998</v>
      </c>
      <c r="G15" s="76">
        <f t="shared" si="3"/>
        <v>14129952.73</v>
      </c>
      <c r="H15" s="63" t="s">
        <v>286</v>
      </c>
    </row>
    <row r="16" spans="1:8">
      <c r="A16" s="30" t="s">
        <v>115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116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117</v>
      </c>
      <c r="B18" s="121">
        <v>17858439.550000001</v>
      </c>
      <c r="C18" s="121">
        <v>3829150.93</v>
      </c>
      <c r="D18" s="76">
        <f t="shared" si="2"/>
        <v>21687590.48</v>
      </c>
      <c r="E18" s="121">
        <v>5492732.9800000004</v>
      </c>
      <c r="F18" s="121">
        <v>4376042.32</v>
      </c>
      <c r="G18" s="76">
        <f t="shared" si="3"/>
        <v>16194857.5</v>
      </c>
      <c r="H18" s="63" t="s">
        <v>289</v>
      </c>
    </row>
    <row r="19" spans="1:8">
      <c r="A19" s="26" t="s">
        <v>118</v>
      </c>
      <c r="B19" s="76">
        <f>SUM(B20:B26)</f>
        <v>46121890.570000008</v>
      </c>
      <c r="C19" s="76">
        <f t="shared" ref="C19:G19" si="4">SUM(C20:C26)</f>
        <v>-9402245.3800000008</v>
      </c>
      <c r="D19" s="76">
        <f t="shared" si="4"/>
        <v>36719645.190000005</v>
      </c>
      <c r="E19" s="76">
        <f t="shared" si="4"/>
        <v>9087728.4000000004</v>
      </c>
      <c r="F19" s="76">
        <f t="shared" si="4"/>
        <v>5228267.4899999993</v>
      </c>
      <c r="G19" s="76">
        <f t="shared" si="4"/>
        <v>27631916.790000003</v>
      </c>
    </row>
    <row r="20" spans="1:8">
      <c r="A20" s="30" t="s">
        <v>119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290</v>
      </c>
    </row>
    <row r="21" spans="1:8">
      <c r="A21" s="30" t="s">
        <v>120</v>
      </c>
      <c r="B21" s="121">
        <v>35628524.340000004</v>
      </c>
      <c r="C21" s="121">
        <v>-6920554.4100000001</v>
      </c>
      <c r="D21" s="76">
        <f t="shared" si="5"/>
        <v>28707969.930000003</v>
      </c>
      <c r="E21" s="121">
        <v>7484231.0199999996</v>
      </c>
      <c r="F21" s="121">
        <v>3703348.11</v>
      </c>
      <c r="G21" s="76">
        <f t="shared" si="6"/>
        <v>21223738.910000004</v>
      </c>
      <c r="H21" s="64" t="s">
        <v>291</v>
      </c>
    </row>
    <row r="22" spans="1:8">
      <c r="A22" s="30" t="s">
        <v>121</v>
      </c>
      <c r="B22" s="121">
        <v>416724.57</v>
      </c>
      <c r="C22" s="121">
        <v>0</v>
      </c>
      <c r="D22" s="76">
        <f t="shared" si="5"/>
        <v>416724.57</v>
      </c>
      <c r="E22" s="121">
        <v>38037.72</v>
      </c>
      <c r="F22" s="121">
        <v>38037.72</v>
      </c>
      <c r="G22" s="76">
        <f t="shared" si="6"/>
        <v>378686.85</v>
      </c>
      <c r="H22" s="64" t="s">
        <v>292</v>
      </c>
    </row>
    <row r="23" spans="1:8">
      <c r="A23" s="30" t="s">
        <v>122</v>
      </c>
      <c r="B23" s="121">
        <v>5038633.0599999996</v>
      </c>
      <c r="C23" s="121">
        <v>33000</v>
      </c>
      <c r="D23" s="76">
        <f t="shared" si="5"/>
        <v>5071633.0599999996</v>
      </c>
      <c r="E23" s="121">
        <v>1173824.19</v>
      </c>
      <c r="F23" s="121">
        <v>1099946.19</v>
      </c>
      <c r="G23" s="76">
        <f t="shared" si="6"/>
        <v>3897808.8699999996</v>
      </c>
      <c r="H23" s="64" t="s">
        <v>293</v>
      </c>
    </row>
    <row r="24" spans="1:8">
      <c r="A24" s="30" t="s">
        <v>123</v>
      </c>
      <c r="B24" s="121">
        <v>2217146.9900000002</v>
      </c>
      <c r="C24" s="121">
        <v>0</v>
      </c>
      <c r="D24" s="76">
        <f t="shared" si="5"/>
        <v>2217146.9900000002</v>
      </c>
      <c r="E24" s="121">
        <v>336564.59</v>
      </c>
      <c r="F24" s="121">
        <v>331864.59000000003</v>
      </c>
      <c r="G24" s="76">
        <f t="shared" si="6"/>
        <v>1880582.4000000001</v>
      </c>
      <c r="H24" s="64" t="s">
        <v>294</v>
      </c>
    </row>
    <row r="25" spans="1:8">
      <c r="A25" s="30" t="s">
        <v>124</v>
      </c>
      <c r="B25" s="121">
        <v>2820861.61</v>
      </c>
      <c r="C25" s="121">
        <v>-2514690.9700000002</v>
      </c>
      <c r="D25" s="76">
        <f t="shared" si="5"/>
        <v>306170.63999999966</v>
      </c>
      <c r="E25" s="121">
        <v>55070.879999999997</v>
      </c>
      <c r="F25" s="121">
        <v>55070.879999999997</v>
      </c>
      <c r="G25" s="76">
        <f t="shared" si="6"/>
        <v>251099.75999999966</v>
      </c>
      <c r="H25" s="64" t="s">
        <v>295</v>
      </c>
    </row>
    <row r="26" spans="1:8">
      <c r="A26" s="30" t="s">
        <v>125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126</v>
      </c>
      <c r="B27" s="76">
        <f>SUM(B28:B36)</f>
        <v>4585402.9799999995</v>
      </c>
      <c r="C27" s="76">
        <f t="shared" ref="C27:G27" si="7">SUM(C28:C36)</f>
        <v>0</v>
      </c>
      <c r="D27" s="76">
        <f t="shared" si="7"/>
        <v>4585402.9799999995</v>
      </c>
      <c r="E27" s="76">
        <f t="shared" si="7"/>
        <v>444089.14</v>
      </c>
      <c r="F27" s="76">
        <f t="shared" si="7"/>
        <v>429589.14</v>
      </c>
      <c r="G27" s="76">
        <f t="shared" si="7"/>
        <v>4141313.8399999994</v>
      </c>
    </row>
    <row r="28" spans="1:8">
      <c r="A28" s="32" t="s">
        <v>127</v>
      </c>
      <c r="B28" s="121">
        <v>1262973.18</v>
      </c>
      <c r="C28" s="121">
        <v>0</v>
      </c>
      <c r="D28" s="76">
        <f t="shared" ref="D28:D36" si="8">B28+C28</f>
        <v>1262973.18</v>
      </c>
      <c r="E28" s="121">
        <v>116503.83</v>
      </c>
      <c r="F28" s="121">
        <v>116503.83</v>
      </c>
      <c r="G28" s="76">
        <f t="shared" ref="G28:G36" si="9">D28-E28</f>
        <v>1146469.3499999999</v>
      </c>
      <c r="H28" s="65" t="s">
        <v>297</v>
      </c>
    </row>
    <row r="29" spans="1:8">
      <c r="A29" s="30" t="s">
        <v>128</v>
      </c>
      <c r="B29" s="121">
        <v>2747500</v>
      </c>
      <c r="C29" s="121">
        <v>0</v>
      </c>
      <c r="D29" s="76">
        <f t="shared" si="8"/>
        <v>2747500</v>
      </c>
      <c r="E29" s="121">
        <v>266752.90999999997</v>
      </c>
      <c r="F29" s="121">
        <v>255752.91</v>
      </c>
      <c r="G29" s="76">
        <f t="shared" si="9"/>
        <v>2480747.09</v>
      </c>
      <c r="H29" s="65" t="s">
        <v>298</v>
      </c>
    </row>
    <row r="30" spans="1:8">
      <c r="A30" s="30" t="s">
        <v>129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130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131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132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133</v>
      </c>
      <c r="B34" s="121">
        <v>574929.80000000005</v>
      </c>
      <c r="C34" s="121">
        <v>0</v>
      </c>
      <c r="D34" s="76">
        <f t="shared" si="8"/>
        <v>574929.80000000005</v>
      </c>
      <c r="E34" s="121">
        <v>60832.4</v>
      </c>
      <c r="F34" s="121">
        <v>57332.4</v>
      </c>
      <c r="G34" s="76">
        <f t="shared" si="9"/>
        <v>514097.4</v>
      </c>
      <c r="H34" s="65" t="s">
        <v>303</v>
      </c>
    </row>
    <row r="35" spans="1:8">
      <c r="A35" s="30" t="s">
        <v>134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135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136</v>
      </c>
      <c r="B37" s="76">
        <f>SUM(B38:B41)</f>
        <v>0</v>
      </c>
      <c r="C37" s="76">
        <f t="shared" ref="C37:G37" si="10">SUM(C38:C41)</f>
        <v>5982500</v>
      </c>
      <c r="D37" s="76">
        <f t="shared" si="10"/>
        <v>5982500</v>
      </c>
      <c r="E37" s="76">
        <f t="shared" si="10"/>
        <v>2975625</v>
      </c>
      <c r="F37" s="76">
        <f t="shared" si="10"/>
        <v>0</v>
      </c>
      <c r="G37" s="76">
        <f t="shared" si="10"/>
        <v>3006875</v>
      </c>
    </row>
    <row r="38" spans="1:8" ht="30">
      <c r="A38" s="32" t="s">
        <v>137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138</v>
      </c>
      <c r="B39" s="121">
        <v>0</v>
      </c>
      <c r="C39" s="121">
        <v>5982500</v>
      </c>
      <c r="D39" s="76">
        <f t="shared" si="11"/>
        <v>5982500</v>
      </c>
      <c r="E39" s="121">
        <v>2975625</v>
      </c>
      <c r="F39" s="121">
        <v>0</v>
      </c>
      <c r="G39" s="76">
        <f t="shared" si="12"/>
        <v>3006875</v>
      </c>
      <c r="H39" s="66" t="s">
        <v>307</v>
      </c>
    </row>
    <row r="40" spans="1:8">
      <c r="A40" s="32" t="s">
        <v>139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140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141</v>
      </c>
      <c r="B43" s="77">
        <f>B44+B53+B61+B71</f>
        <v>82582778.460000008</v>
      </c>
      <c r="C43" s="77">
        <f t="shared" ref="C43:G43" si="13">C44+C53+C61+C71</f>
        <v>25231479.490000002</v>
      </c>
      <c r="D43" s="77">
        <f t="shared" si="13"/>
        <v>107814257.94999999</v>
      </c>
      <c r="E43" s="77">
        <f t="shared" si="13"/>
        <v>21620500.73</v>
      </c>
      <c r="F43" s="77">
        <f t="shared" si="13"/>
        <v>17165327.369999997</v>
      </c>
      <c r="G43" s="77">
        <f t="shared" si="13"/>
        <v>86193757.219999999</v>
      </c>
    </row>
    <row r="44" spans="1:8">
      <c r="A44" s="26" t="s">
        <v>142</v>
      </c>
      <c r="B44" s="76">
        <f>SUM(B45:B52)</f>
        <v>27446725.600000001</v>
      </c>
      <c r="C44" s="76">
        <f t="shared" ref="C44:G44" si="14">SUM(C45:C52)</f>
        <v>3205324</v>
      </c>
      <c r="D44" s="76">
        <f t="shared" si="14"/>
        <v>30652049.600000001</v>
      </c>
      <c r="E44" s="76">
        <f t="shared" si="14"/>
        <v>4879334.9000000004</v>
      </c>
      <c r="F44" s="76">
        <f t="shared" si="14"/>
        <v>4305867.9000000004</v>
      </c>
      <c r="G44" s="76">
        <f t="shared" si="14"/>
        <v>25772714.700000003</v>
      </c>
    </row>
    <row r="45" spans="1:8">
      <c r="A45" s="32" t="s">
        <v>110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111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112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113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114</v>
      </c>
      <c r="B49" s="121">
        <v>0</v>
      </c>
      <c r="C49" s="121">
        <v>3097200</v>
      </c>
      <c r="D49" s="76">
        <f t="shared" si="15"/>
        <v>3097200</v>
      </c>
      <c r="E49" s="121">
        <v>516200</v>
      </c>
      <c r="F49" s="121">
        <v>0</v>
      </c>
      <c r="G49" s="76">
        <f t="shared" si="16"/>
        <v>2581000</v>
      </c>
      <c r="H49" s="67" t="s">
        <v>314</v>
      </c>
    </row>
    <row r="50" spans="1:8">
      <c r="A50" s="32" t="s">
        <v>115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116</v>
      </c>
      <c r="B51" s="121">
        <v>27446725.600000001</v>
      </c>
      <c r="C51" s="121">
        <v>108124</v>
      </c>
      <c r="D51" s="76">
        <f t="shared" si="15"/>
        <v>27554849.600000001</v>
      </c>
      <c r="E51" s="121">
        <v>4363134.9000000004</v>
      </c>
      <c r="F51" s="121">
        <v>4305867.9000000004</v>
      </c>
      <c r="G51" s="76">
        <f t="shared" si="16"/>
        <v>23191714.700000003</v>
      </c>
      <c r="H51" s="67" t="s">
        <v>316</v>
      </c>
    </row>
    <row r="52" spans="1:8">
      <c r="A52" s="32" t="s">
        <v>117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118</v>
      </c>
      <c r="B53" s="76">
        <f>SUM(B54:B60)</f>
        <v>55136052.859999999</v>
      </c>
      <c r="C53" s="76">
        <f t="shared" ref="C53:G53" si="17">SUM(C54:C60)</f>
        <v>22026155.490000002</v>
      </c>
      <c r="D53" s="76">
        <f t="shared" si="17"/>
        <v>77162208.349999994</v>
      </c>
      <c r="E53" s="76">
        <f t="shared" si="17"/>
        <v>16741165.83</v>
      </c>
      <c r="F53" s="76">
        <f t="shared" si="17"/>
        <v>12859459.469999999</v>
      </c>
      <c r="G53" s="76">
        <f t="shared" si="17"/>
        <v>60421042.520000003</v>
      </c>
    </row>
    <row r="54" spans="1:8">
      <c r="A54" s="32" t="s">
        <v>119</v>
      </c>
      <c r="B54" s="121">
        <v>0</v>
      </c>
      <c r="C54" s="121">
        <v>6148930.8499999996</v>
      </c>
      <c r="D54" s="76">
        <f t="shared" ref="D54:D60" si="18">B54+C54</f>
        <v>6148930.8499999996</v>
      </c>
      <c r="E54" s="121">
        <v>6108878.8499999996</v>
      </c>
      <c r="F54" s="121">
        <v>4400610.0999999996</v>
      </c>
      <c r="G54" s="76">
        <f t="shared" ref="G54:G60" si="19">D54-E54</f>
        <v>40052</v>
      </c>
      <c r="H54" s="68" t="s">
        <v>318</v>
      </c>
    </row>
    <row r="55" spans="1:8">
      <c r="A55" s="32" t="s">
        <v>120</v>
      </c>
      <c r="B55" s="121">
        <v>55136052.859999999</v>
      </c>
      <c r="C55" s="121">
        <v>13820083.289999999</v>
      </c>
      <c r="D55" s="76">
        <f t="shared" si="18"/>
        <v>68956136.150000006</v>
      </c>
      <c r="E55" s="121">
        <v>10632286.98</v>
      </c>
      <c r="F55" s="121">
        <v>8458849.3699999992</v>
      </c>
      <c r="G55" s="76">
        <f t="shared" si="19"/>
        <v>58323849.170000002</v>
      </c>
      <c r="H55" s="68" t="s">
        <v>319</v>
      </c>
    </row>
    <row r="56" spans="1:8">
      <c r="A56" s="32" t="s">
        <v>121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122</v>
      </c>
      <c r="B57" s="121">
        <v>0</v>
      </c>
      <c r="C57" s="121">
        <v>2057141.35</v>
      </c>
      <c r="D57" s="76">
        <f t="shared" si="18"/>
        <v>2057141.35</v>
      </c>
      <c r="E57" s="121">
        <v>0</v>
      </c>
      <c r="F57" s="121">
        <v>0</v>
      </c>
      <c r="G57" s="76">
        <f t="shared" si="19"/>
        <v>2057141.35</v>
      </c>
      <c r="H57" s="68" t="s">
        <v>321</v>
      </c>
    </row>
    <row r="58" spans="1:8">
      <c r="A58" s="32" t="s">
        <v>123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124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323</v>
      </c>
    </row>
    <row r="60" spans="1:8">
      <c r="A60" s="32" t="s">
        <v>125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126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127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128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129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130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131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132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133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134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135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143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137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138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139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140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193974128.14000002</v>
      </c>
      <c r="C77" s="77">
        <f t="shared" ref="C77:G77" si="26">C9+C43</f>
        <v>25456479.490000002</v>
      </c>
      <c r="D77" s="77">
        <f t="shared" si="26"/>
        <v>219430607.63</v>
      </c>
      <c r="E77" s="77">
        <f t="shared" si="26"/>
        <v>47953805.340000004</v>
      </c>
      <c r="F77" s="77">
        <f t="shared" si="26"/>
        <v>33637500.920000002</v>
      </c>
      <c r="G77" s="77">
        <f t="shared" si="26"/>
        <v>171476802.29000002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144</v>
      </c>
      <c r="B1" s="92"/>
      <c r="C1" s="92"/>
      <c r="D1" s="92"/>
      <c r="E1" s="92"/>
      <c r="F1" s="92"/>
      <c r="G1" s="92"/>
    </row>
    <row r="2" spans="1:7">
      <c r="A2" s="106" t="s">
        <v>342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145</v>
      </c>
      <c r="B4" s="113"/>
      <c r="C4" s="113"/>
      <c r="D4" s="113"/>
      <c r="E4" s="113"/>
      <c r="F4" s="113"/>
      <c r="G4" s="114"/>
    </row>
    <row r="5" spans="1:7">
      <c r="A5" s="112" t="s">
        <v>343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146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147</v>
      </c>
      <c r="B9" s="71">
        <f>B10+B11+B12+B15+B16+B19</f>
        <v>64131216.68</v>
      </c>
      <c r="C9" s="71">
        <f t="shared" ref="C9:G9" si="0">C10+C11+C12+C15+C16+C19</f>
        <v>3130729.73</v>
      </c>
      <c r="D9" s="71">
        <f t="shared" si="0"/>
        <v>67261946.409999996</v>
      </c>
      <c r="E9" s="71">
        <f t="shared" si="0"/>
        <v>13645736.08</v>
      </c>
      <c r="F9" s="71">
        <f t="shared" si="0"/>
        <v>13645736.08</v>
      </c>
      <c r="G9" s="71">
        <f t="shared" si="0"/>
        <v>53616210.329999998</v>
      </c>
    </row>
    <row r="10" spans="1:7">
      <c r="A10" s="37" t="s">
        <v>148</v>
      </c>
      <c r="B10" s="122">
        <v>64131216.68</v>
      </c>
      <c r="C10" s="122">
        <v>3130729.73</v>
      </c>
      <c r="D10" s="72">
        <f>B10+C10</f>
        <v>67261946.409999996</v>
      </c>
      <c r="E10" s="122">
        <v>13645736.08</v>
      </c>
      <c r="F10" s="122">
        <v>13645736.08</v>
      </c>
      <c r="G10" s="72">
        <f>D10-E10</f>
        <v>53616210.329999998</v>
      </c>
    </row>
    <row r="11" spans="1:7">
      <c r="A11" s="37" t="s">
        <v>149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150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151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152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153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154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155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156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157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158</v>
      </c>
      <c r="B21" s="71">
        <f>B22+B23+B24+B27+B28+B31</f>
        <v>28277708.050000001</v>
      </c>
      <c r="C21" s="71">
        <f t="shared" ref="C21:G21" si="3">C22+C23+C24+C27+C28+C31</f>
        <v>8062.86</v>
      </c>
      <c r="D21" s="71">
        <f t="shared" si="3"/>
        <v>28285770.91</v>
      </c>
      <c r="E21" s="71">
        <f t="shared" si="3"/>
        <v>4827660.51</v>
      </c>
      <c r="F21" s="71">
        <f t="shared" si="3"/>
        <v>4827660.51</v>
      </c>
      <c r="G21" s="71">
        <f t="shared" si="3"/>
        <v>23458110.399999999</v>
      </c>
    </row>
    <row r="22" spans="1:7">
      <c r="A22" s="37" t="s">
        <v>148</v>
      </c>
      <c r="B22" s="122">
        <v>28277708.050000001</v>
      </c>
      <c r="C22" s="122">
        <v>8062.86</v>
      </c>
      <c r="D22" s="72">
        <f>B22+C22</f>
        <v>28285770.91</v>
      </c>
      <c r="E22" s="122">
        <v>4827660.51</v>
      </c>
      <c r="F22" s="122">
        <v>4827660.51</v>
      </c>
      <c r="G22" s="72">
        <f>D22-E22</f>
        <v>23458110.399999999</v>
      </c>
    </row>
    <row r="23" spans="1:7">
      <c r="A23" s="37" t="s">
        <v>149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150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151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152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153</v>
      </c>
      <c r="B27" s="72"/>
      <c r="C27" s="72"/>
      <c r="D27" s="72"/>
      <c r="E27" s="72"/>
      <c r="F27" s="72"/>
      <c r="G27" s="72"/>
    </row>
    <row r="28" spans="1:7" ht="30">
      <c r="A28" s="41" t="s">
        <v>154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155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156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157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159</v>
      </c>
      <c r="B33" s="71">
        <f>B9+B21</f>
        <v>92408924.730000004</v>
      </c>
      <c r="C33" s="71">
        <f t="shared" ref="C33:G33" si="6">C9+C21</f>
        <v>3138792.59</v>
      </c>
      <c r="D33" s="71">
        <f t="shared" si="6"/>
        <v>95547717.319999993</v>
      </c>
      <c r="E33" s="71">
        <f t="shared" si="6"/>
        <v>18473396.59</v>
      </c>
      <c r="F33" s="71">
        <f t="shared" si="6"/>
        <v>18473396.59</v>
      </c>
      <c r="G33" s="71">
        <f t="shared" si="6"/>
        <v>77074320.729999989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2018-12-04T18:00:32Z</cp:lastPrinted>
  <dcterms:created xsi:type="dcterms:W3CDTF">2018-11-21T18:09:30Z</dcterms:created>
  <dcterms:modified xsi:type="dcterms:W3CDTF">2022-06-29T00:29:42Z</dcterms:modified>
</cp:coreProperties>
</file>